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0" activeTab="0"/>
  </bookViews>
  <sheets>
    <sheet name="Question" sheetId="1" r:id="rId1"/>
  </sheets>
  <externalReferences>
    <externalReference r:id="rId4"/>
  </externalReferences>
  <definedNames>
    <definedName name="_xlnm.Print_Area" localSheetId="0">'Question'!$A$1:$E$57</definedName>
  </definedNames>
  <calcPr fullCalcOnLoad="1"/>
</workbook>
</file>

<file path=xl/sharedStrings.xml><?xml version="1.0" encoding="utf-8"?>
<sst xmlns="http://schemas.openxmlformats.org/spreadsheetml/2006/main" count="50" uniqueCount="42">
  <si>
    <t>BILAN FINANCIER 01/01/2013 au 31/12/2013</t>
  </si>
  <si>
    <t xml:space="preserve"> RECETTES </t>
  </si>
  <si>
    <t>DONS</t>
  </si>
  <si>
    <t>(a+b+c)</t>
  </si>
  <si>
    <t>a) MRAP</t>
  </si>
  <si>
    <t>b) Amnesty International</t>
  </si>
  <si>
    <t>c) Membres CSPSP</t>
  </si>
  <si>
    <t>ADHESIONS</t>
  </si>
  <si>
    <t>a) 8 à 10€</t>
  </si>
  <si>
    <t>b) 6 à 20€</t>
  </si>
  <si>
    <t>c) 1 à 25€, 1 à 12€, 1 à 18€</t>
  </si>
  <si>
    <t>REPAS DU 7 DEC</t>
  </si>
  <si>
    <t>8 repas à 27,52€</t>
  </si>
  <si>
    <t>TOTAL RECETTES (1 à 3)</t>
  </si>
  <si>
    <t>(A)</t>
  </si>
  <si>
    <t>DEPENSES</t>
  </si>
  <si>
    <t>DEPLACEMENTS</t>
  </si>
  <si>
    <t>FRAIS AVOCATE</t>
  </si>
  <si>
    <t>FRAIS DE TRADUCTION</t>
  </si>
  <si>
    <t>TENUE DE COMPTE &amp; FONCTIONNEMENTS</t>
  </si>
  <si>
    <t>ABONNEMENT GISTI</t>
  </si>
  <si>
    <t>ACCUEIL COORDINATION DU 7 DEC 2013</t>
  </si>
  <si>
    <t>a) Traiteur</t>
  </si>
  <si>
    <t>b) Achats divers</t>
  </si>
  <si>
    <t>c) Location salle</t>
  </si>
  <si>
    <t>POT DE L'AG</t>
  </si>
  <si>
    <r>
      <t xml:space="preserve">TOTAL DEPENSES </t>
    </r>
    <r>
      <rPr>
        <sz val="16"/>
        <rFont val="Arial"/>
        <family val="2"/>
      </rPr>
      <t>(4 à 12)</t>
    </r>
  </si>
  <si>
    <t>(B)</t>
  </si>
  <si>
    <t>SITUATION COMPTABLE</t>
  </si>
  <si>
    <t>SITUATION AU</t>
  </si>
  <si>
    <t>(1+2)</t>
  </si>
  <si>
    <t>(X)</t>
  </si>
  <si>
    <t>répartition</t>
  </si>
  <si>
    <t>1- compte CCP MRAP-sans-papiers NTE 22543Y</t>
  </si>
  <si>
    <t>2- Caisse</t>
  </si>
  <si>
    <t>à ajouter:</t>
  </si>
  <si>
    <t>RECETTES (A)</t>
  </si>
  <si>
    <t>DEPENSES (B)</t>
  </si>
  <si>
    <t>(Y)</t>
  </si>
  <si>
    <t>SOLDE DU COMPTE BANCAIRE &amp; CAISSE AU 1er JAN 2014</t>
  </si>
  <si>
    <t>(Z)</t>
  </si>
  <si>
    <t>(Y) doit être égal à (Z) sinon rechercher l'erreur !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</si>
</sst>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€&quot;_-;\-* #,##0.00&quot; €&quot;_-;_-* \-??&quot; €&quot;_-;_-@_-"/>
    <numFmt numFmtId="166" formatCode="#,##0.00"/>
    <numFmt numFmtId="167" formatCode="DD/MM/YYYY"/>
  </numFmts>
  <fonts count="6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double"/>
      <sz val="12"/>
      <name val="Arial"/>
      <family val="2"/>
    </font>
    <font>
      <sz val="16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2" fillId="0" borderId="1" xfId="0" applyFont="1" applyBorder="1" applyAlignment="1">
      <alignment vertical="center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vertical="center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vertical="center"/>
    </xf>
    <xf numFmtId="164" fontId="1" fillId="0" borderId="3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vertical="center"/>
    </xf>
    <xf numFmtId="164" fontId="1" fillId="0" borderId="3" xfId="0" applyFont="1" applyBorder="1" applyAlignment="1">
      <alignment vertical="center"/>
    </xf>
    <xf numFmtId="166" fontId="1" fillId="0" borderId="3" xfId="0" applyNumberFormat="1" applyFont="1" applyBorder="1" applyAlignment="1">
      <alignment vertical="center"/>
    </xf>
    <xf numFmtId="164" fontId="2" fillId="0" borderId="3" xfId="0" applyFont="1" applyBorder="1" applyAlignment="1">
      <alignment horizontal="right" vertical="center"/>
    </xf>
    <xf numFmtId="165" fontId="3" fillId="0" borderId="3" xfId="0" applyNumberFormat="1" applyFont="1" applyBorder="1" applyAlignment="1">
      <alignment vertical="center"/>
    </xf>
    <xf numFmtId="166" fontId="1" fillId="0" borderId="0" xfId="0" applyNumberFormat="1" applyFont="1" applyAlignment="1">
      <alignment/>
    </xf>
    <xf numFmtId="164" fontId="1" fillId="0" borderId="0" xfId="0" applyFont="1" applyBorder="1" applyAlignment="1">
      <alignment vertical="center"/>
    </xf>
    <xf numFmtId="167" fontId="2" fillId="0" borderId="3" xfId="0" applyNumberFormat="1" applyFont="1" applyBorder="1" applyAlignment="1">
      <alignment horizontal="left" vertical="center"/>
    </xf>
    <xf numFmtId="165" fontId="1" fillId="0" borderId="0" xfId="0" applyNumberFormat="1" applyFont="1" applyAlignment="1">
      <alignment/>
    </xf>
    <xf numFmtId="164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NG_Asso\AISF149\Compta\Finances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on"/>
      <sheetName val="Recap"/>
      <sheetName val="DépensesTrim1"/>
      <sheetName val="RecettesTrim1"/>
      <sheetName val="DépensesTrim2"/>
      <sheetName val="RecettesTrim2"/>
      <sheetName val="DépensesTrim3"/>
      <sheetName val="RecettesTrim3"/>
      <sheetName val="DépensesTrim4"/>
      <sheetName val="RecettesTrim4"/>
    </sheetNames>
    <sheetDataSet>
      <sheetData sheetId="1">
        <row r="19">
          <cell r="D19">
            <v>0</v>
          </cell>
          <cell r="E19">
            <v>0</v>
          </cell>
          <cell r="F19">
            <v>94.49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94.49</v>
          </cell>
          <cell r="L19">
            <v>0</v>
          </cell>
          <cell r="M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workbookViewId="0" topLeftCell="A1">
      <selection activeCell="E55" sqref="A2:E55"/>
    </sheetView>
  </sheetViews>
  <sheetFormatPr defaultColWidth="11.421875" defaultRowHeight="12.75"/>
  <cols>
    <col min="1" max="1" width="17.28125" style="1" customWidth="1"/>
    <col min="2" max="2" width="69.7109375" style="1" customWidth="1"/>
    <col min="3" max="3" width="20.140625" style="1" customWidth="1"/>
    <col min="4" max="4" width="16.28125" style="1" customWidth="1"/>
    <col min="5" max="5" width="5.28125" style="2" customWidth="1"/>
    <col min="6" max="7" width="13.421875" style="1" customWidth="1"/>
    <col min="8" max="16384" width="11.421875" style="1" customWidth="1"/>
  </cols>
  <sheetData>
    <row r="1" spans="1:5" ht="12.75">
      <c r="A1" s="3"/>
      <c r="B1" s="3"/>
      <c r="C1" s="3"/>
      <c r="D1" s="3"/>
      <c r="E1" s="4"/>
    </row>
    <row r="2" spans="1:5" s="2" customFormat="1" ht="33" customHeight="1">
      <c r="A2" s="5"/>
      <c r="B2" s="6" t="s">
        <v>0</v>
      </c>
      <c r="C2" s="5"/>
      <c r="D2" s="7"/>
      <c r="E2" s="4"/>
    </row>
    <row r="3" spans="1:5" s="2" customFormat="1" ht="28.5" customHeight="1">
      <c r="A3" s="6" t="s">
        <v>1</v>
      </c>
      <c r="B3" s="6"/>
      <c r="C3" s="6"/>
      <c r="D3" s="6"/>
      <c r="E3" s="4"/>
    </row>
    <row r="4" spans="1:5" s="4" customFormat="1" ht="20.25" customHeight="1">
      <c r="A4" s="8">
        <v>1</v>
      </c>
      <c r="B4" s="9" t="s">
        <v>2</v>
      </c>
      <c r="C4" s="10" t="s">
        <v>3</v>
      </c>
      <c r="D4" s="11">
        <f>C5+C6+C7</f>
        <v>780</v>
      </c>
      <c r="E4" s="12"/>
    </row>
    <row r="5" spans="1:8" s="2" customFormat="1" ht="15" customHeight="1">
      <c r="A5" s="12"/>
      <c r="B5" s="12" t="s">
        <v>4</v>
      </c>
      <c r="C5" s="11">
        <v>400</v>
      </c>
      <c r="D5" s="12"/>
      <c r="E5" s="12"/>
      <c r="F5" s="1"/>
      <c r="G5" s="1"/>
      <c r="H5" s="1"/>
    </row>
    <row r="6" spans="1:8" s="2" customFormat="1" ht="15" customHeight="1">
      <c r="A6" s="12"/>
      <c r="B6" s="12" t="s">
        <v>5</v>
      </c>
      <c r="C6" s="11">
        <v>280</v>
      </c>
      <c r="D6" s="12"/>
      <c r="E6" s="12"/>
      <c r="F6" s="1"/>
      <c r="G6" s="1"/>
      <c r="H6" s="1"/>
    </row>
    <row r="7" spans="1:8" s="2" customFormat="1" ht="15" customHeight="1">
      <c r="A7" s="12"/>
      <c r="B7" s="12" t="s">
        <v>6</v>
      </c>
      <c r="C7" s="11">
        <v>100</v>
      </c>
      <c r="D7" s="12"/>
      <c r="E7" s="12"/>
      <c r="F7" s="1"/>
      <c r="G7" s="1"/>
      <c r="H7" s="1"/>
    </row>
    <row r="8" spans="1:8" s="2" customFormat="1" ht="12.75">
      <c r="A8" s="12"/>
      <c r="B8" s="12"/>
      <c r="C8" s="12"/>
      <c r="D8" s="12"/>
      <c r="E8" s="12"/>
      <c r="F8" s="1"/>
      <c r="G8" s="1"/>
      <c r="H8" s="1"/>
    </row>
    <row r="9" spans="1:8" s="2" customFormat="1" ht="12.75">
      <c r="A9" s="8">
        <v>2</v>
      </c>
      <c r="B9" s="9" t="s">
        <v>7</v>
      </c>
      <c r="C9" s="10" t="s">
        <v>3</v>
      </c>
      <c r="D9" s="11">
        <f>SUM(C10:C12)</f>
        <v>255</v>
      </c>
      <c r="E9" s="12"/>
      <c r="F9" s="1"/>
      <c r="G9" s="1"/>
      <c r="H9" s="1"/>
    </row>
    <row r="10" spans="1:8" s="2" customFormat="1" ht="15" customHeight="1">
      <c r="A10" s="8"/>
      <c r="B10" s="12" t="s">
        <v>8</v>
      </c>
      <c r="C10" s="11">
        <f>8*10</f>
        <v>80</v>
      </c>
      <c r="D10" s="11"/>
      <c r="E10" s="12"/>
      <c r="F10" s="1"/>
      <c r="G10" s="1"/>
      <c r="H10" s="1"/>
    </row>
    <row r="11" spans="1:8" s="2" customFormat="1" ht="15" customHeight="1">
      <c r="A11" s="8"/>
      <c r="B11" s="12" t="s">
        <v>9</v>
      </c>
      <c r="C11" s="11">
        <f>6*20</f>
        <v>120</v>
      </c>
      <c r="D11" s="11"/>
      <c r="E11" s="12"/>
      <c r="F11" s="1"/>
      <c r="G11" s="1"/>
      <c r="H11" s="1"/>
    </row>
    <row r="12" spans="1:8" s="2" customFormat="1" ht="15" customHeight="1">
      <c r="A12" s="8"/>
      <c r="B12" s="12" t="s">
        <v>10</v>
      </c>
      <c r="C12" s="11">
        <f>25+12+18</f>
        <v>55</v>
      </c>
      <c r="D12" s="11"/>
      <c r="E12" s="12"/>
      <c r="F12" s="1"/>
      <c r="G12" s="1"/>
      <c r="H12" s="1"/>
    </row>
    <row r="13" spans="1:8" s="2" customFormat="1" ht="12.75">
      <c r="A13" s="12"/>
      <c r="B13" s="12"/>
      <c r="C13" s="13"/>
      <c r="D13" s="12"/>
      <c r="E13" s="12"/>
      <c r="F13" s="1"/>
      <c r="G13" s="1"/>
      <c r="H13" s="1"/>
    </row>
    <row r="14" spans="1:8" s="2" customFormat="1" ht="12.75">
      <c r="A14" s="8">
        <v>3</v>
      </c>
      <c r="B14" s="9" t="s">
        <v>11</v>
      </c>
      <c r="C14" s="13"/>
      <c r="D14" s="11">
        <f>8*27.52</f>
        <v>220.16</v>
      </c>
      <c r="E14" s="12"/>
      <c r="F14" s="1"/>
      <c r="G14" s="1"/>
      <c r="H14" s="1"/>
    </row>
    <row r="15" spans="1:8" s="2" customFormat="1" ht="15" customHeight="1">
      <c r="A15" s="8"/>
      <c r="B15" s="12" t="s">
        <v>12</v>
      </c>
      <c r="C15" s="13"/>
      <c r="D15" s="11"/>
      <c r="E15" s="12"/>
      <c r="F15" s="1"/>
      <c r="G15" s="1"/>
      <c r="H15" s="1"/>
    </row>
    <row r="16" spans="1:8" s="2" customFormat="1" ht="12.75">
      <c r="A16" s="12"/>
      <c r="B16" s="12"/>
      <c r="C16" s="13"/>
      <c r="D16" s="12"/>
      <c r="E16" s="12"/>
      <c r="F16" s="1"/>
      <c r="G16" s="1"/>
      <c r="H16" s="1"/>
    </row>
    <row r="17" spans="1:8" ht="12.75">
      <c r="A17" s="12"/>
      <c r="B17" s="14" t="s">
        <v>13</v>
      </c>
      <c r="C17" s="10" t="s">
        <v>14</v>
      </c>
      <c r="D17" s="15">
        <f>SUM(D4:D16)</f>
        <v>1255.1599999999999</v>
      </c>
      <c r="E17" s="12"/>
      <c r="F17" s="16">
        <f>SUM('[1]Recap'!D19:G19)</f>
        <v>94.49</v>
      </c>
      <c r="G17" s="16">
        <f>SUM('[1]Recap'!H19:M19)</f>
        <v>94.49</v>
      </c>
      <c r="H17" s="16">
        <f>F17-G17</f>
        <v>0</v>
      </c>
    </row>
    <row r="18" spans="1:8" s="2" customFormat="1" ht="12.75">
      <c r="A18" s="12"/>
      <c r="B18" s="12"/>
      <c r="C18" s="12"/>
      <c r="D18" s="12"/>
      <c r="E18" s="12"/>
      <c r="F18" s="1"/>
      <c r="G18" s="1"/>
      <c r="H18" s="1"/>
    </row>
    <row r="19" spans="1:8" s="2" customFormat="1" ht="27" customHeight="1">
      <c r="A19" s="8" t="s">
        <v>15</v>
      </c>
      <c r="B19" s="8"/>
      <c r="C19" s="8"/>
      <c r="D19" s="8"/>
      <c r="E19" s="8"/>
      <c r="F19" s="1"/>
      <c r="G19" s="1"/>
      <c r="H19" s="1"/>
    </row>
    <row r="20" spans="1:8" s="2" customFormat="1" ht="12.75">
      <c r="A20" s="12"/>
      <c r="B20" s="12"/>
      <c r="C20" s="12"/>
      <c r="D20" s="12"/>
      <c r="E20" s="12"/>
      <c r="F20" s="1"/>
      <c r="G20" s="1"/>
      <c r="H20" s="1"/>
    </row>
    <row r="21" spans="1:8" s="2" customFormat="1" ht="12.75">
      <c r="A21" s="8">
        <v>4</v>
      </c>
      <c r="B21" s="9" t="s">
        <v>16</v>
      </c>
      <c r="C21" s="10"/>
      <c r="D21" s="11">
        <v>600.66</v>
      </c>
      <c r="E21" s="12"/>
      <c r="F21" s="1"/>
      <c r="G21" s="1"/>
      <c r="H21" s="1"/>
    </row>
    <row r="22" spans="1:8" s="2" customFormat="1" ht="12.75">
      <c r="A22" s="12"/>
      <c r="B22" s="12"/>
      <c r="C22" s="12"/>
      <c r="D22" s="12"/>
      <c r="E22" s="12"/>
      <c r="F22" s="1"/>
      <c r="G22" s="1"/>
      <c r="H22" s="1"/>
    </row>
    <row r="23" spans="1:8" s="2" customFormat="1" ht="12.75">
      <c r="A23" s="8">
        <v>5</v>
      </c>
      <c r="B23" s="9" t="s">
        <v>17</v>
      </c>
      <c r="C23" s="12"/>
      <c r="D23" s="11">
        <v>13</v>
      </c>
      <c r="E23" s="12"/>
      <c r="F23" s="1"/>
      <c r="G23" s="1"/>
      <c r="H23" s="1"/>
    </row>
    <row r="24" spans="1:8" s="2" customFormat="1" ht="12.75">
      <c r="A24" s="12"/>
      <c r="B24" s="12"/>
      <c r="C24" s="12"/>
      <c r="D24" s="12"/>
      <c r="E24" s="12"/>
      <c r="F24" s="1"/>
      <c r="G24" s="1"/>
      <c r="H24" s="1"/>
    </row>
    <row r="25" spans="1:8" s="2" customFormat="1" ht="12.75">
      <c r="A25" s="8">
        <v>6</v>
      </c>
      <c r="B25" s="9" t="s">
        <v>18</v>
      </c>
      <c r="C25" s="12"/>
      <c r="D25" s="11">
        <f>71.76+179.4+31</f>
        <v>282.16</v>
      </c>
      <c r="E25" s="12"/>
      <c r="F25" s="1"/>
      <c r="G25" s="1"/>
      <c r="H25" s="1"/>
    </row>
    <row r="26" spans="1:8" s="2" customFormat="1" ht="12.75">
      <c r="A26" s="12"/>
      <c r="B26" s="12"/>
      <c r="C26" s="12"/>
      <c r="D26" s="12"/>
      <c r="E26" s="12"/>
      <c r="F26" s="1"/>
      <c r="G26" s="1"/>
      <c r="H26" s="1"/>
    </row>
    <row r="27" spans="1:8" s="2" customFormat="1" ht="12.75">
      <c r="A27" s="8">
        <v>7</v>
      </c>
      <c r="B27" s="9" t="s">
        <v>19</v>
      </c>
      <c r="C27" s="12"/>
      <c r="D27" s="11">
        <v>21.1</v>
      </c>
      <c r="E27" s="12"/>
      <c r="F27" s="1"/>
      <c r="G27" s="1"/>
      <c r="H27" s="1"/>
    </row>
    <row r="28" spans="1:8" s="2" customFormat="1" ht="12.75">
      <c r="A28" s="12"/>
      <c r="B28" s="12"/>
      <c r="C28" s="12"/>
      <c r="D28" s="12"/>
      <c r="E28" s="12"/>
      <c r="F28" s="1"/>
      <c r="G28" s="1"/>
      <c r="H28" s="1"/>
    </row>
    <row r="29" spans="1:8" s="2" customFormat="1" ht="12.75">
      <c r="A29" s="8">
        <v>8</v>
      </c>
      <c r="B29" s="9" t="s">
        <v>20</v>
      </c>
      <c r="C29" s="10"/>
      <c r="D29" s="11">
        <v>170</v>
      </c>
      <c r="E29" s="12"/>
      <c r="F29" s="1"/>
      <c r="G29" s="1"/>
      <c r="H29" s="1"/>
    </row>
    <row r="30" spans="1:8" s="2" customFormat="1" ht="12.75">
      <c r="A30" s="12"/>
      <c r="B30" s="12"/>
      <c r="C30" s="12"/>
      <c r="D30" s="12"/>
      <c r="E30" s="12"/>
      <c r="F30" s="1"/>
      <c r="G30" s="1"/>
      <c r="H30" s="1"/>
    </row>
    <row r="31" spans="1:8" s="2" customFormat="1" ht="12.75">
      <c r="A31" s="8">
        <v>11</v>
      </c>
      <c r="B31" s="9" t="s">
        <v>21</v>
      </c>
      <c r="C31" s="10" t="s">
        <v>3</v>
      </c>
      <c r="D31" s="11">
        <f>C32+C33+C34</f>
        <v>253.01</v>
      </c>
      <c r="E31" s="12"/>
      <c r="F31" s="1"/>
      <c r="G31" s="1"/>
      <c r="H31" s="1"/>
    </row>
    <row r="32" spans="1:8" s="2" customFormat="1" ht="12.75">
      <c r="A32" s="12"/>
      <c r="B32" s="12" t="s">
        <v>22</v>
      </c>
      <c r="C32" s="11">
        <v>163.5</v>
      </c>
      <c r="D32" s="12"/>
      <c r="E32" s="12"/>
      <c r="F32" s="1"/>
      <c r="G32" s="1"/>
      <c r="H32" s="1"/>
    </row>
    <row r="33" spans="1:8" s="2" customFormat="1" ht="12.75">
      <c r="A33" s="12"/>
      <c r="B33" s="12" t="s">
        <v>23</v>
      </c>
      <c r="C33" s="11">
        <v>47.51</v>
      </c>
      <c r="D33" s="12"/>
      <c r="E33" s="12"/>
      <c r="F33" s="1"/>
      <c r="G33" s="1"/>
      <c r="H33" s="1"/>
    </row>
    <row r="34" spans="1:8" s="2" customFormat="1" ht="12.75">
      <c r="A34" s="12"/>
      <c r="B34" s="12" t="s">
        <v>24</v>
      </c>
      <c r="C34" s="11">
        <v>42</v>
      </c>
      <c r="D34" s="12"/>
      <c r="E34" s="12"/>
      <c r="F34" s="1"/>
      <c r="G34" s="1"/>
      <c r="H34" s="1"/>
    </row>
    <row r="35" spans="1:8" s="2" customFormat="1" ht="12.75">
      <c r="A35" s="12"/>
      <c r="B35" s="12"/>
      <c r="C35" s="12"/>
      <c r="D35" s="12"/>
      <c r="E35" s="12"/>
      <c r="F35" s="1"/>
      <c r="G35" s="1"/>
      <c r="H35" s="1"/>
    </row>
    <row r="36" spans="1:8" s="2" customFormat="1" ht="12.75">
      <c r="A36" s="8">
        <v>12</v>
      </c>
      <c r="B36" s="9" t="s">
        <v>25</v>
      </c>
      <c r="C36" s="10"/>
      <c r="D36" s="11">
        <v>28.83</v>
      </c>
      <c r="E36" s="12"/>
      <c r="F36" s="1"/>
      <c r="G36" s="1"/>
      <c r="H36" s="1"/>
    </row>
    <row r="37" spans="1:5" ht="12.75">
      <c r="A37" s="12"/>
      <c r="B37" s="12"/>
      <c r="C37" s="12"/>
      <c r="D37" s="12"/>
      <c r="E37" s="12"/>
    </row>
    <row r="38" spans="1:5" ht="12.75">
      <c r="A38" s="12"/>
      <c r="B38" s="14" t="s">
        <v>26</v>
      </c>
      <c r="C38" s="10" t="s">
        <v>27</v>
      </c>
      <c r="D38" s="15">
        <f>SUM(D21:D37)</f>
        <v>1368.76</v>
      </c>
      <c r="E38" s="12"/>
    </row>
    <row r="39" spans="1:5" ht="12.75">
      <c r="A39" s="17"/>
      <c r="B39" s="17"/>
      <c r="C39" s="17"/>
      <c r="D39" s="17"/>
      <c r="E39" s="17"/>
    </row>
    <row r="40" spans="1:5" ht="12.75">
      <c r="A40" s="17"/>
      <c r="B40" s="17"/>
      <c r="C40" s="17"/>
      <c r="D40" s="17"/>
      <c r="E40" s="17"/>
    </row>
    <row r="41" spans="1:5" ht="12.75">
      <c r="A41" s="12"/>
      <c r="B41" s="8" t="s">
        <v>28</v>
      </c>
      <c r="C41" s="12"/>
      <c r="D41" s="12"/>
      <c r="E41" s="12"/>
    </row>
    <row r="42" spans="1:5" ht="12.75">
      <c r="A42" s="12"/>
      <c r="B42" s="12"/>
      <c r="C42" s="12"/>
      <c r="D42" s="12"/>
      <c r="E42" s="12"/>
    </row>
    <row r="43" spans="1:5" ht="12.75">
      <c r="A43" s="9" t="s">
        <v>29</v>
      </c>
      <c r="B43" s="18">
        <v>41275</v>
      </c>
      <c r="C43" s="10" t="s">
        <v>30</v>
      </c>
      <c r="D43" s="11">
        <f>C44+C45</f>
        <v>424.85</v>
      </c>
      <c r="E43" s="12" t="s">
        <v>31</v>
      </c>
    </row>
    <row r="44" spans="1:5" ht="12.75">
      <c r="A44" s="10" t="s">
        <v>32</v>
      </c>
      <c r="B44" s="12" t="s">
        <v>33</v>
      </c>
      <c r="C44" s="11">
        <v>319.85</v>
      </c>
      <c r="D44" s="11"/>
      <c r="E44" s="12"/>
    </row>
    <row r="45" spans="1:6" ht="12.75">
      <c r="A45" s="12"/>
      <c r="B45" s="12" t="s">
        <v>34</v>
      </c>
      <c r="C45" s="11">
        <v>105</v>
      </c>
      <c r="D45" s="11"/>
      <c r="E45" s="12"/>
      <c r="F45" s="19"/>
    </row>
    <row r="46" spans="1:5" ht="12.75">
      <c r="A46" s="12"/>
      <c r="B46" s="12"/>
      <c r="C46" s="11"/>
      <c r="D46" s="11"/>
      <c r="E46" s="12"/>
    </row>
    <row r="47" spans="1:7" ht="12.75">
      <c r="A47" s="10" t="s">
        <v>35</v>
      </c>
      <c r="B47" s="12" t="s">
        <v>36</v>
      </c>
      <c r="C47" s="11"/>
      <c r="D47" s="11">
        <f>D17</f>
        <v>1255.1599999999999</v>
      </c>
      <c r="E47" s="12" t="s">
        <v>14</v>
      </c>
      <c r="G47" s="19"/>
    </row>
    <row r="48" spans="1:6" ht="12.75">
      <c r="A48" s="12"/>
      <c r="B48" s="12" t="s">
        <v>37</v>
      </c>
      <c r="C48" s="11"/>
      <c r="D48" s="11">
        <f>D38</f>
        <v>1368.76</v>
      </c>
      <c r="E48" s="12" t="s">
        <v>27</v>
      </c>
      <c r="F48" s="16"/>
    </row>
    <row r="49" spans="1:6" ht="12.75">
      <c r="A49" s="12"/>
      <c r="B49" s="12"/>
      <c r="C49" s="12"/>
      <c r="D49" s="12"/>
      <c r="E49" s="12"/>
      <c r="F49" s="16"/>
    </row>
    <row r="50" spans="1:7" ht="12.75">
      <c r="A50" s="9" t="str">
        <f>A43</f>
        <v>SITUATION AU</v>
      </c>
      <c r="B50" s="18" t="str">
        <f>CONCATENATE(TEXT(DATE(YEAR(B43)+1,MONTH(B43),(DAY(B43)-1)),"jj/mm/aaaa")," (X+A-B)")</f>
        <v>31/12/2013 (X+A-B)</v>
      </c>
      <c r="C50" s="12"/>
      <c r="D50" s="11">
        <f>D43+D47-D48</f>
        <v>311.2499999999998</v>
      </c>
      <c r="E50" s="12" t="s">
        <v>38</v>
      </c>
      <c r="F50" s="19"/>
      <c r="G50" s="19"/>
    </row>
    <row r="51" spans="1:6" ht="12.75">
      <c r="A51" s="12"/>
      <c r="B51" s="12"/>
      <c r="C51" s="12"/>
      <c r="D51" s="12"/>
      <c r="E51" s="12"/>
      <c r="F51" s="19"/>
    </row>
    <row r="52" spans="1:6" ht="12.75">
      <c r="A52" s="9" t="s">
        <v>39</v>
      </c>
      <c r="B52" s="12"/>
      <c r="C52" s="10" t="s">
        <v>30</v>
      </c>
      <c r="D52" s="11">
        <f>C53+C54</f>
        <v>311.25</v>
      </c>
      <c r="E52" s="12" t="s">
        <v>40</v>
      </c>
      <c r="F52" s="19">
        <f>D50-D52</f>
        <v>0</v>
      </c>
    </row>
    <row r="53" spans="1:6" ht="12.75">
      <c r="A53" s="10" t="s">
        <v>32</v>
      </c>
      <c r="B53" s="12" t="s">
        <v>33</v>
      </c>
      <c r="C53" s="11">
        <v>206.25</v>
      </c>
      <c r="D53" s="11"/>
      <c r="E53" s="12"/>
      <c r="F53" s="19"/>
    </row>
    <row r="54" spans="1:6" ht="12.75">
      <c r="A54" s="12"/>
      <c r="B54" s="12" t="s">
        <v>34</v>
      </c>
      <c r="C54" s="11">
        <v>105</v>
      </c>
      <c r="D54" s="11"/>
      <c r="E54" s="12"/>
      <c r="F54" s="19"/>
    </row>
    <row r="55" spans="1:5" ht="12.75">
      <c r="A55" s="3"/>
      <c r="B55" s="3"/>
      <c r="C55" s="3"/>
      <c r="D55" s="3"/>
      <c r="E55" s="3"/>
    </row>
    <row r="56" spans="1:5" ht="12.75">
      <c r="A56" s="3"/>
      <c r="B56" s="3"/>
      <c r="C56" s="20" t="s">
        <v>41</v>
      </c>
      <c r="D56" s="3"/>
      <c r="E56" s="3"/>
    </row>
    <row r="57" spans="1:5" ht="12.75">
      <c r="A57" s="3"/>
      <c r="B57" s="3"/>
      <c r="C57" s="3"/>
      <c r="D57" s="3"/>
      <c r="E57" s="4"/>
    </row>
  </sheetData>
  <sheetProtection selectLockedCells="1" selectUnlockedCells="1"/>
  <mergeCells count="2">
    <mergeCell ref="A3:D3"/>
    <mergeCell ref="A19:E19"/>
  </mergeCells>
  <printOptions/>
  <pageMargins left="0.7875" right="0.7875" top="1.3381944444444445" bottom="0.9840277777777777" header="0.3541666666666667" footer="0.5118055555555555"/>
  <pageSetup fitToHeight="0" fitToWidth="1" horizontalDpi="300" verticalDpi="300" orientation="portrait" paperSize="9"/>
  <headerFooter alignWithMargins="0">
    <oddHeader>&amp;LCSPSP
St-Nazaire&amp;Rle 20 février 2014</oddHeader>
    <oddFooter>&amp;CPage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Tadig</dc:creator>
  <cp:keywords/>
  <dc:description/>
  <cp:lastModifiedBy>ubuntu </cp:lastModifiedBy>
  <cp:lastPrinted>2014-02-26T08:57:15Z</cp:lastPrinted>
  <dcterms:created xsi:type="dcterms:W3CDTF">2014-02-21T13:27:48Z</dcterms:created>
  <dcterms:modified xsi:type="dcterms:W3CDTF">2014-02-26T08:59:12Z</dcterms:modified>
  <cp:category/>
  <cp:version/>
  <cp:contentType/>
  <cp:contentStatus/>
  <cp:revision>1</cp:revision>
</cp:coreProperties>
</file>